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Users\WNDB5311\Documents\"/>
    </mc:Choice>
  </mc:AlternateContent>
  <xr:revisionPtr revIDLastSave="0" documentId="13_ncr:1_{2F8465CF-2182-44E2-A936-476D6C0F3E8B}" xr6:coauthVersionLast="47" xr6:coauthVersionMax="47" xr10:uidLastSave="{00000000-0000-0000-0000-000000000000}"/>
  <bookViews>
    <workbookView xWindow="-120" yWindow="-120" windowWidth="29040" windowHeight="15720" xr2:uid="{00000000-000D-0000-FFFF-FFFF00000000}"/>
  </bookViews>
  <sheets>
    <sheet name="基準への適合状況" sheetId="2" r:id="rId1"/>
  </sheets>
  <definedNames>
    <definedName name="_xlnm.Print_Area" localSheetId="0">基準への適合状況!$A$1:$T$54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2" l="1"/>
  <c r="F52" i="2"/>
  <c r="E52" i="2"/>
  <c r="E32" i="2"/>
  <c r="F32" i="2" s="1"/>
  <c r="D27" i="2"/>
  <c r="G26" i="2"/>
  <c r="F26" i="2"/>
  <c r="E26" i="2"/>
  <c r="G22" i="2"/>
  <c r="G25" i="2" s="1"/>
  <c r="G27" i="2" s="1"/>
  <c r="F22" i="2"/>
  <c r="F25" i="2" s="1"/>
  <c r="F27" i="2" s="1"/>
  <c r="E22" i="2"/>
  <c r="E25" i="2" s="1"/>
  <c r="E27" i="2" s="1"/>
  <c r="I17" i="2"/>
  <c r="H17" i="2"/>
  <c r="I29" i="2" l="1"/>
  <c r="E33" i="2" s="1"/>
  <c r="G32" i="2"/>
  <c r="F33" i="2" l="1"/>
  <c r="H32" i="2"/>
  <c r="G33" i="2"/>
  <c r="I32" i="2" l="1"/>
  <c r="H33" i="2"/>
  <c r="J32" i="2" l="1"/>
  <c r="I33" i="2"/>
  <c r="K32" i="2" l="1"/>
  <c r="J33" i="2"/>
  <c r="L32" i="2" l="1"/>
  <c r="K33" i="2"/>
  <c r="M32" i="2" l="1"/>
  <c r="L33" i="2"/>
  <c r="M33" i="2" l="1"/>
  <c r="N32" i="2"/>
  <c r="E34" i="2" l="1"/>
  <c r="N33" i="2"/>
  <c r="E35" i="2" l="1"/>
  <c r="F34" i="2"/>
  <c r="F35" i="2" l="1"/>
  <c r="G34" i="2"/>
  <c r="G35" i="2" l="1"/>
  <c r="H34" i="2"/>
  <c r="I34" i="2" l="1"/>
  <c r="H35" i="2"/>
  <c r="J34" i="2" l="1"/>
  <c r="I35" i="2"/>
  <c r="K34" i="2" l="1"/>
  <c r="J35" i="2"/>
  <c r="L34" i="2" l="1"/>
  <c r="K35" i="2"/>
  <c r="M34" i="2" l="1"/>
  <c r="L35" i="2"/>
  <c r="N34" i="2" l="1"/>
  <c r="M35" i="2"/>
  <c r="E36" i="2" l="1"/>
  <c r="N35" i="2"/>
  <c r="F36" i="2" l="1"/>
  <c r="E37" i="2"/>
  <c r="G36" i="2" l="1"/>
  <c r="F37" i="2"/>
  <c r="H36" i="2" l="1"/>
  <c r="G37" i="2"/>
  <c r="I36" i="2" l="1"/>
  <c r="H37" i="2"/>
  <c r="I37" i="2" l="1"/>
  <c r="J36" i="2"/>
  <c r="J37" i="2" l="1"/>
  <c r="K36" i="2"/>
  <c r="K37" i="2" l="1"/>
  <c r="L36" i="2"/>
  <c r="M36" i="2" l="1"/>
  <c r="L37" i="2"/>
  <c r="N36" i="2" l="1"/>
  <c r="M37" i="2"/>
  <c r="E38" i="2" l="1"/>
  <c r="N37" i="2"/>
  <c r="E39" i="2" l="1"/>
  <c r="F38" i="2"/>
  <c r="G38" i="2" l="1"/>
  <c r="F39" i="2"/>
  <c r="H38" i="2" l="1"/>
  <c r="G39" i="2"/>
  <c r="I38" i="2" l="1"/>
  <c r="H39" i="2"/>
  <c r="J38" i="2" l="1"/>
  <c r="I39" i="2"/>
  <c r="K38" i="2" l="1"/>
  <c r="J39" i="2"/>
  <c r="L38" i="2" l="1"/>
  <c r="K39" i="2"/>
  <c r="M38" i="2" l="1"/>
  <c r="L39" i="2"/>
  <c r="M39" i="2" l="1"/>
  <c r="N38" i="2"/>
  <c r="E40" i="2" l="1"/>
  <c r="N39" i="2"/>
  <c r="E41" i="2" l="1"/>
  <c r="F40" i="2"/>
  <c r="F41" i="2" l="1"/>
  <c r="G40" i="2"/>
  <c r="G41" i="2" l="1"/>
  <c r="H40" i="2"/>
  <c r="I40" i="2" l="1"/>
  <c r="H41" i="2"/>
  <c r="I41" i="2" l="1"/>
  <c r="J40" i="2"/>
  <c r="K40" i="2" l="1"/>
  <c r="J41" i="2"/>
  <c r="L40" i="2" l="1"/>
  <c r="K41" i="2"/>
  <c r="M40" i="2" l="1"/>
  <c r="L41" i="2"/>
  <c r="N40" i="2" l="1"/>
  <c r="N41" i="2" s="1"/>
  <c r="M41" i="2"/>
  <c r="O41" i="2" l="1"/>
  <c r="P41" i="2" s="1"/>
</calcChain>
</file>

<file path=xl/sharedStrings.xml><?xml version="1.0" encoding="utf-8"?>
<sst xmlns="http://schemas.openxmlformats.org/spreadsheetml/2006/main" count="58" uniqueCount="46">
  <si>
    <t>（別紙）</t>
    <rPh sb="1" eb="3">
      <t>ベッシ</t>
    </rPh>
    <phoneticPr fontId="3"/>
  </si>
  <si>
    <t>基準への適合状況</t>
    <rPh sb="0" eb="2">
      <t>キジュン</t>
    </rPh>
    <rPh sb="4" eb="6">
      <t>テキゴウ</t>
    </rPh>
    <rPh sb="6" eb="8">
      <t>ジョウキョウ</t>
    </rPh>
    <phoneticPr fontId="3"/>
  </si>
  <si>
    <t>投資利益率＝</t>
    <rPh sb="0" eb="2">
      <t>トウシ</t>
    </rPh>
    <rPh sb="2" eb="5">
      <t>リエキリツ</t>
    </rPh>
    <phoneticPr fontId="3"/>
  </si>
  <si>
    <t>各年度（取得設備の最長の減価償却期間まで）において増加する営業利益と減価償却費の合計額
（設備の取得をする年度の翌年度以降におけるものに限る。※）を平均した額</t>
    <rPh sb="4" eb="6">
      <t>シュトク</t>
    </rPh>
    <rPh sb="6" eb="8">
      <t>セツビ</t>
    </rPh>
    <rPh sb="9" eb="11">
      <t>サイチョウ</t>
    </rPh>
    <rPh sb="12" eb="18">
      <t>ゲンカショウキャクキカン</t>
    </rPh>
    <phoneticPr fontId="3"/>
  </si>
  <si>
    <t>&gt;</t>
    <phoneticPr fontId="3"/>
  </si>
  <si>
    <t>設備取得をする年度におけるその取得する設備の取得価額の合計額</t>
    <rPh sb="0" eb="2">
      <t>セツビ</t>
    </rPh>
    <rPh sb="2" eb="4">
      <t>シュトク</t>
    </rPh>
    <rPh sb="7" eb="9">
      <t>ネンド</t>
    </rPh>
    <rPh sb="15" eb="17">
      <t>シュトク</t>
    </rPh>
    <rPh sb="19" eb="21">
      <t>セツビ</t>
    </rPh>
    <rPh sb="22" eb="24">
      <t>シュトク</t>
    </rPh>
    <rPh sb="24" eb="26">
      <t>カガク</t>
    </rPh>
    <rPh sb="27" eb="29">
      <t>ゴウケイ</t>
    </rPh>
    <rPh sb="29" eb="30">
      <t>ガク</t>
    </rPh>
    <phoneticPr fontId="3"/>
  </si>
  <si>
    <t>※任意期間（３年から５年のいずれかを設定）後の年度の額は、当該年度の額に、当該年度の前年度の額に任意期間の最終年度の前年比増加率を乗じた額を加えた額とする。</t>
    <rPh sb="1" eb="3">
      <t>ニンイ</t>
    </rPh>
    <rPh sb="3" eb="5">
      <t>キカン</t>
    </rPh>
    <rPh sb="7" eb="8">
      <t>ネン</t>
    </rPh>
    <rPh sb="11" eb="12">
      <t>ネン</t>
    </rPh>
    <rPh sb="18" eb="20">
      <t>セッテイ</t>
    </rPh>
    <rPh sb="21" eb="22">
      <t>ゴ</t>
    </rPh>
    <rPh sb="23" eb="25">
      <t>ネンド</t>
    </rPh>
    <rPh sb="24" eb="26">
      <t>ネンド</t>
    </rPh>
    <rPh sb="29" eb="31">
      <t>トウガイ</t>
    </rPh>
    <rPh sb="31" eb="33">
      <t>ネンド</t>
    </rPh>
    <rPh sb="34" eb="35">
      <t>ガク</t>
    </rPh>
    <rPh sb="37" eb="39">
      <t>トウガイ</t>
    </rPh>
    <rPh sb="39" eb="41">
      <t>ネンド</t>
    </rPh>
    <rPh sb="42" eb="45">
      <t>ゼンネンド</t>
    </rPh>
    <rPh sb="46" eb="47">
      <t>ガク</t>
    </rPh>
    <rPh sb="48" eb="50">
      <t>ニンイ</t>
    </rPh>
    <rPh sb="50" eb="52">
      <t>キカン</t>
    </rPh>
    <rPh sb="53" eb="55">
      <t>サイシュウ</t>
    </rPh>
    <rPh sb="55" eb="57">
      <t>ネンド</t>
    </rPh>
    <rPh sb="58" eb="61">
      <t>ゼンネンヒ</t>
    </rPh>
    <rPh sb="61" eb="63">
      <t>ゾウカ</t>
    </rPh>
    <rPh sb="63" eb="64">
      <t>リツ</t>
    </rPh>
    <rPh sb="65" eb="66">
      <t>ジョウ</t>
    </rPh>
    <rPh sb="68" eb="69">
      <t>ガク</t>
    </rPh>
    <rPh sb="70" eb="71">
      <t>クワ</t>
    </rPh>
    <rPh sb="73" eb="74">
      <t>ガク</t>
    </rPh>
    <phoneticPr fontId="3"/>
  </si>
  <si>
    <t>投資の目的：</t>
    <rPh sb="0" eb="2">
      <t>トウシ</t>
    </rPh>
    <rPh sb="3" eb="5">
      <t>モクテキ</t>
    </rPh>
    <phoneticPr fontId="3"/>
  </si>
  <si>
    <t>（記載例）当社A工場におけるA製品の製造ラインを構成する機械装置（申請書2.設備投資の内容参照）　導入による原価改善。</t>
    <rPh sb="1" eb="3">
      <t>キサイ</t>
    </rPh>
    <rPh sb="3" eb="4">
      <t>レイ</t>
    </rPh>
    <phoneticPr fontId="3"/>
  </si>
  <si>
    <t>任意期間：</t>
    <rPh sb="0" eb="4">
      <t>ニンイキカン</t>
    </rPh>
    <phoneticPr fontId="3"/>
  </si>
  <si>
    <t>年</t>
    <rPh sb="0" eb="1">
      <t>ネン</t>
    </rPh>
    <phoneticPr fontId="3"/>
  </si>
  <si>
    <t>（任意期間）</t>
    <rPh sb="1" eb="3">
      <t>ニンイ</t>
    </rPh>
    <rPh sb="3" eb="5">
      <t>キカン</t>
    </rPh>
    <phoneticPr fontId="3"/>
  </si>
  <si>
    <t>設備導入に伴う変化額</t>
    <rPh sb="0" eb="2">
      <t>セツビ</t>
    </rPh>
    <rPh sb="2" eb="4">
      <t>ドウニュウ</t>
    </rPh>
    <rPh sb="5" eb="6">
      <t>トモナ</t>
    </rPh>
    <rPh sb="7" eb="10">
      <t>ヘンカガク</t>
    </rPh>
    <phoneticPr fontId="3"/>
  </si>
  <si>
    <t>投資年度</t>
    <rPh sb="0" eb="2">
      <t>トウシ</t>
    </rPh>
    <rPh sb="2" eb="4">
      <t>ネンド</t>
    </rPh>
    <phoneticPr fontId="3"/>
  </si>
  <si>
    <t>投資利益率</t>
    <rPh sb="0" eb="2">
      <t>トウシ</t>
    </rPh>
    <rPh sb="2" eb="5">
      <t>リエキリツ</t>
    </rPh>
    <phoneticPr fontId="3"/>
  </si>
  <si>
    <t>設備投資額</t>
    <rPh sb="0" eb="2">
      <t>セツビ</t>
    </rPh>
    <rPh sb="2" eb="5">
      <t>トウシガク</t>
    </rPh>
    <phoneticPr fontId="3"/>
  </si>
  <si>
    <t>売上高</t>
    <rPh sb="2" eb="3">
      <t>ダカ</t>
    </rPh>
    <phoneticPr fontId="3"/>
  </si>
  <si>
    <t>売上原価</t>
    <rPh sb="0" eb="2">
      <t>ウリアゲ</t>
    </rPh>
    <rPh sb="2" eb="4">
      <t>ゲンカ</t>
    </rPh>
    <phoneticPr fontId="3"/>
  </si>
  <si>
    <t>（減価償却以外）</t>
    <rPh sb="1" eb="3">
      <t>ゲンカ</t>
    </rPh>
    <rPh sb="3" eb="5">
      <t>ショウキャク</t>
    </rPh>
    <rPh sb="5" eb="7">
      <t>イガイ</t>
    </rPh>
    <phoneticPr fontId="3"/>
  </si>
  <si>
    <t>（減価償却費）</t>
    <rPh sb="1" eb="3">
      <t>ゲンカ</t>
    </rPh>
    <rPh sb="3" eb="6">
      <t>ショウキャクヒ</t>
    </rPh>
    <phoneticPr fontId="3"/>
  </si>
  <si>
    <t>売上総利益</t>
    <rPh sb="0" eb="2">
      <t>ウリアゲ</t>
    </rPh>
    <rPh sb="2" eb="5">
      <t>ソウリエキ</t>
    </rPh>
    <rPh sb="4" eb="5">
      <t>エイリ</t>
    </rPh>
    <phoneticPr fontId="3"/>
  </si>
  <si>
    <t>販管費</t>
    <rPh sb="0" eb="3">
      <t>ハンカンヒ</t>
    </rPh>
    <phoneticPr fontId="3"/>
  </si>
  <si>
    <t>営業利益</t>
    <rPh sb="0" eb="2">
      <t>エイギョウ</t>
    </rPh>
    <rPh sb="2" eb="4">
      <t>リエキ</t>
    </rPh>
    <phoneticPr fontId="3"/>
  </si>
  <si>
    <t>減価償却費</t>
    <rPh sb="0" eb="2">
      <t>ゲンカ</t>
    </rPh>
    <rPh sb="2" eb="4">
      <t>ショウキャク</t>
    </rPh>
    <rPh sb="4" eb="5">
      <t>ヒ</t>
    </rPh>
    <phoneticPr fontId="3"/>
  </si>
  <si>
    <t>簡易CF</t>
    <rPh sb="0" eb="2">
      <t>カンイ</t>
    </rPh>
    <phoneticPr fontId="3"/>
  </si>
  <si>
    <t>減価償却期間：</t>
    <rPh sb="0" eb="2">
      <t>ゲンカ</t>
    </rPh>
    <rPh sb="2" eb="4">
      <t>ショウキャク</t>
    </rPh>
    <rPh sb="4" eb="6">
      <t>キカン</t>
    </rPh>
    <phoneticPr fontId="3"/>
  </si>
  <si>
    <t>簡易CF前年比増加率：</t>
    <rPh sb="4" eb="7">
      <t>ゼンネンヒ</t>
    </rPh>
    <rPh sb="7" eb="10">
      <t>ゾウカリツ</t>
    </rPh>
    <phoneticPr fontId="3"/>
  </si>
  <si>
    <t>（減価償却期間）</t>
    <rPh sb="1" eb="7">
      <t>ゲンカショウキャクキカン</t>
    </rPh>
    <phoneticPr fontId="3"/>
  </si>
  <si>
    <t>（単位：千円）</t>
    <rPh sb="1" eb="3">
      <t>タンイ</t>
    </rPh>
    <rPh sb="4" eb="6">
      <t>センエン</t>
    </rPh>
    <phoneticPr fontId="3"/>
  </si>
  <si>
    <t>年度</t>
    <rPh sb="0" eb="2">
      <t>ネンド</t>
    </rPh>
    <phoneticPr fontId="3"/>
  </si>
  <si>
    <t>年平均</t>
    <rPh sb="0" eb="3">
      <t>ネンヘイキン</t>
    </rPh>
    <phoneticPr fontId="3"/>
  </si>
  <si>
    <t>投資利益率</t>
    <phoneticPr fontId="3"/>
  </si>
  <si>
    <t>簡易CF</t>
    <phoneticPr fontId="3"/>
  </si>
  <si>
    <t>基準値</t>
    <rPh sb="0" eb="3">
      <t>キジュンチ</t>
    </rPh>
    <phoneticPr fontId="3"/>
  </si>
  <si>
    <t>＞</t>
    <phoneticPr fontId="3"/>
  </si>
  <si>
    <t>※簡易CF＝営業利益＋減価償却費</t>
    <rPh sb="1" eb="3">
      <t>カンイ</t>
    </rPh>
    <phoneticPr fontId="3"/>
  </si>
  <si>
    <t>本件設備投資による効果</t>
    <phoneticPr fontId="3"/>
  </si>
  <si>
    <t>売上原価：</t>
    <rPh sb="0" eb="2">
      <t>ウリアゲ</t>
    </rPh>
    <rPh sb="2" eb="4">
      <t>ゲンカ</t>
    </rPh>
    <phoneticPr fontId="3"/>
  </si>
  <si>
    <t>A工場におけるa製品の製造原価の削減</t>
    <rPh sb="1" eb="3">
      <t>コウジョウ</t>
    </rPh>
    <rPh sb="8" eb="10">
      <t>セイヒン</t>
    </rPh>
    <rPh sb="11" eb="13">
      <t>セイゾウ</t>
    </rPh>
    <rPh sb="13" eb="15">
      <t>ゲンカ</t>
    </rPh>
    <rPh sb="16" eb="18">
      <t>サクゲン</t>
    </rPh>
    <phoneticPr fontId="3"/>
  </si>
  <si>
    <t>（主な内訳）</t>
    <rPh sb="1" eb="2">
      <t>オモ</t>
    </rPh>
    <rPh sb="3" eb="5">
      <t>ウチワケ</t>
    </rPh>
    <phoneticPr fontId="3"/>
  </si>
  <si>
    <t>電力量の削減</t>
    <rPh sb="0" eb="3">
      <t>デンリョクリョウ</t>
    </rPh>
    <rPh sb="4" eb="6">
      <t>サクゲン</t>
    </rPh>
    <phoneticPr fontId="3"/>
  </si>
  <si>
    <t>（添付○○参照）</t>
    <rPh sb="1" eb="3">
      <t>テンプ</t>
    </rPh>
    <phoneticPr fontId="3"/>
  </si>
  <si>
    <t>仕損費の削減</t>
    <rPh sb="0" eb="2">
      <t>シソン</t>
    </rPh>
    <rPh sb="2" eb="3">
      <t>ヒ</t>
    </rPh>
    <rPh sb="4" eb="6">
      <t>サクゲン</t>
    </rPh>
    <phoneticPr fontId="3"/>
  </si>
  <si>
    <t>修繕費の削減</t>
    <rPh sb="0" eb="3">
      <t>シュウゼンヒ</t>
    </rPh>
    <rPh sb="4" eb="6">
      <t>サクゲン</t>
    </rPh>
    <phoneticPr fontId="3"/>
  </si>
  <si>
    <t>その他（具体的に記載）</t>
    <rPh sb="2" eb="3">
      <t>タ</t>
    </rPh>
    <rPh sb="4" eb="7">
      <t>グタイテキ</t>
    </rPh>
    <rPh sb="8" eb="10">
      <t>キサイ</t>
    </rPh>
    <phoneticPr fontId="3"/>
  </si>
  <si>
    <t>計</t>
    <rPh sb="0" eb="1">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</si>
</sst>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_ ;[Red]\-#,##0\ "/>
    <numFmt numFmtId="179" formatCode="0.0%"/>
    <numFmt numFmtId="180" formatCode="#,##0_ "/>
  </numFmts>
  <fonts count="9">
    <font>
      <sz val="11"/>
      <color theme="1"/>
      <name val="Yu Gothic"/>
      <family val="2"/>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4"/>
      <color theme="1"/>
      <name val="ＭＳ Ｐゴシック"/>
      <family val="3"/>
      <charset val="128"/>
    </font>
    <font>
      <b/>
      <sz val="14"/>
      <color theme="1"/>
      <name val="ＭＳ Ｐゴシック"/>
      <family val="3"/>
      <charset val="128"/>
    </font>
    <font>
      <sz val="14"/>
      <name val="ＭＳ Ｐゴシック"/>
      <family val="3"/>
      <charset val="128"/>
    </font>
    <font>
      <b/>
      <u/>
      <sz val="14"/>
      <color theme="1"/>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6">
    <xf numFmtId="0" fontId="0" fillId="0" borderId="0" xfId="0"/>
    <xf numFmtId="0" fontId="4" fillId="0" borderId="0" xfId="1" applyFont="1">
      <alignment vertical="center"/>
    </xf>
    <xf numFmtId="0" fontId="5" fillId="0" borderId="0" xfId="1" applyFont="1" applyAlignment="1">
      <alignment horizontal="right" vertical="center"/>
    </xf>
    <xf numFmtId="0" fontId="5" fillId="0" borderId="0" xfId="1" applyFont="1" applyAlignment="1">
      <alignment vertical="center" wrapText="1"/>
    </xf>
    <xf numFmtId="0" fontId="5" fillId="0" borderId="0" xfId="1" applyFont="1" applyAlignment="1">
      <alignment horizontal="center" vertical="center" wrapText="1"/>
    </xf>
    <xf numFmtId="0" fontId="6" fillId="0" borderId="0" xfId="1" applyFont="1">
      <alignment vertical="center"/>
    </xf>
    <xf numFmtId="0" fontId="7" fillId="0" borderId="0" xfId="1" applyFont="1" applyAlignment="1">
      <alignment horizontal="center" vertical="center" wrapText="1"/>
    </xf>
    <xf numFmtId="0" fontId="4" fillId="0" borderId="0" xfId="1" applyFont="1" applyAlignment="1">
      <alignment vertical="top" wrapText="1"/>
    </xf>
    <xf numFmtId="0" fontId="4" fillId="0" borderId="0" xfId="1" applyFont="1" applyAlignment="1">
      <alignment horizontal="right" vertical="center"/>
    </xf>
    <xf numFmtId="176" fontId="4" fillId="2" borderId="12" xfId="1" applyNumberFormat="1" applyFont="1" applyFill="1" applyBorder="1" applyAlignment="1">
      <alignment vertical="top" wrapText="1"/>
    </xf>
    <xf numFmtId="0" fontId="8" fillId="0" borderId="0" xfId="1" applyFont="1" applyAlignment="1">
      <alignment vertical="top" wrapText="1"/>
    </xf>
    <xf numFmtId="0" fontId="4" fillId="0" borderId="0" xfId="1" applyFont="1" applyAlignment="1">
      <alignment vertical="center" wrapText="1"/>
    </xf>
    <xf numFmtId="0" fontId="4" fillId="0" borderId="15" xfId="1" applyFont="1" applyBorder="1" applyAlignment="1">
      <alignment horizontal="center" vertical="center"/>
    </xf>
    <xf numFmtId="0" fontId="8" fillId="0" borderId="15" xfId="1" applyFont="1" applyBorder="1" applyAlignment="1">
      <alignment horizontal="center" vertical="center"/>
    </xf>
    <xf numFmtId="0" fontId="4" fillId="0" borderId="15" xfId="1" applyFont="1" applyBorder="1">
      <alignment vertical="center"/>
    </xf>
    <xf numFmtId="177" fontId="4" fillId="0" borderId="15" xfId="1" applyNumberFormat="1" applyFont="1" applyBorder="1" applyAlignment="1">
      <alignment vertical="center" wrapText="1"/>
    </xf>
    <xf numFmtId="178" fontId="4" fillId="0" borderId="15" xfId="1" applyNumberFormat="1" applyFont="1" applyBorder="1" applyAlignment="1">
      <alignment vertical="center" wrapText="1"/>
    </xf>
    <xf numFmtId="178" fontId="4" fillId="0" borderId="16" xfId="1" applyNumberFormat="1" applyFont="1" applyBorder="1" applyAlignment="1">
      <alignment vertical="center" wrapText="1"/>
    </xf>
    <xf numFmtId="0" fontId="4" fillId="0" borderId="15" xfId="1" applyFont="1" applyBorder="1" applyAlignment="1">
      <alignment vertical="center" shrinkToFit="1"/>
    </xf>
    <xf numFmtId="178" fontId="4" fillId="0" borderId="15" xfId="3" applyNumberFormat="1" applyFont="1" applyFill="1" applyBorder="1">
      <alignment vertical="center"/>
    </xf>
    <xf numFmtId="177" fontId="4" fillId="0" borderId="15" xfId="1" applyNumberFormat="1" applyFont="1" applyBorder="1">
      <alignment vertical="center"/>
    </xf>
    <xf numFmtId="178" fontId="4" fillId="0" borderId="15" xfId="1" applyNumberFormat="1" applyFont="1" applyBorder="1">
      <alignment vertical="center"/>
    </xf>
    <xf numFmtId="9" fontId="4" fillId="0" borderId="0" xfId="1" applyNumberFormat="1" applyFont="1">
      <alignment vertical="center"/>
    </xf>
    <xf numFmtId="0" fontId="4" fillId="0" borderId="0" xfId="1" applyFont="1" applyAlignment="1">
      <alignment horizontal="center" vertical="center"/>
    </xf>
    <xf numFmtId="177" fontId="4" fillId="0" borderId="0" xfId="1" applyNumberFormat="1" applyFont="1">
      <alignment vertical="center"/>
    </xf>
    <xf numFmtId="178" fontId="4" fillId="0" borderId="0" xfId="1" applyNumberFormat="1" applyFont="1">
      <alignment vertical="center"/>
    </xf>
    <xf numFmtId="178" fontId="8" fillId="0" borderId="0" xfId="1" applyNumberFormat="1" applyFont="1" applyAlignment="1">
      <alignment horizontal="right" vertical="center"/>
    </xf>
    <xf numFmtId="9" fontId="6" fillId="0" borderId="0" xfId="2" applyFont="1" applyFill="1" applyBorder="1">
      <alignment vertical="center"/>
    </xf>
    <xf numFmtId="178" fontId="6" fillId="0" borderId="0" xfId="1" applyNumberFormat="1" applyFont="1" applyAlignment="1">
      <alignment horizontal="right" vertical="center"/>
    </xf>
    <xf numFmtId="179" fontId="4" fillId="0" borderId="0" xfId="1" applyNumberFormat="1" applyFont="1">
      <alignment vertical="center"/>
    </xf>
    <xf numFmtId="179" fontId="6" fillId="0" borderId="0" xfId="2" applyNumberFormat="1" applyFont="1" applyFill="1" applyBorder="1">
      <alignment vertical="center"/>
    </xf>
    <xf numFmtId="179" fontId="6" fillId="3" borderId="0" xfId="2" applyNumberFormat="1" applyFont="1" applyFill="1" applyBorder="1">
      <alignment vertical="center"/>
    </xf>
    <xf numFmtId="9" fontId="8" fillId="0" borderId="0" xfId="2" applyFont="1" applyFill="1" applyBorder="1">
      <alignment vertical="center"/>
    </xf>
    <xf numFmtId="0" fontId="6" fillId="0" borderId="0" xfId="1" applyFont="1" applyAlignment="1">
      <alignment horizontal="center" vertical="center"/>
    </xf>
    <xf numFmtId="0" fontId="6" fillId="0" borderId="0" xfId="1" applyFont="1" applyAlignment="1">
      <alignment horizontal="right" vertical="center"/>
    </xf>
    <xf numFmtId="176" fontId="4" fillId="0" borderId="16" xfId="1" applyNumberFormat="1" applyFont="1" applyBorder="1" applyAlignment="1">
      <alignment horizontal="center" vertical="center"/>
    </xf>
    <xf numFmtId="0" fontId="4" fillId="0" borderId="16" xfId="1" applyFont="1" applyBorder="1" applyAlignment="1">
      <alignment horizontal="center" vertical="center"/>
    </xf>
    <xf numFmtId="0" fontId="4" fillId="0" borderId="13" xfId="1" applyFont="1" applyBorder="1" applyAlignment="1">
      <alignment horizontal="center" vertical="center"/>
    </xf>
    <xf numFmtId="178" fontId="4" fillId="0" borderId="15" xfId="1" applyNumberFormat="1" applyFont="1" applyBorder="1" applyAlignment="1">
      <alignment horizontal="center" vertical="center"/>
    </xf>
    <xf numFmtId="49" fontId="4" fillId="0" borderId="0" xfId="1" applyNumberFormat="1" applyFont="1" applyAlignment="1">
      <alignment horizontal="center" vertical="center"/>
    </xf>
    <xf numFmtId="0" fontId="4" fillId="0" borderId="6" xfId="1" applyFont="1" applyBorder="1" applyAlignment="1">
      <alignment horizontal="center" vertical="center"/>
    </xf>
    <xf numFmtId="9" fontId="4" fillId="0" borderId="15" xfId="1" applyNumberFormat="1" applyFont="1" applyBorder="1">
      <alignment vertical="center"/>
    </xf>
    <xf numFmtId="9" fontId="4" fillId="0" borderId="16" xfId="1" applyNumberFormat="1" applyFont="1" applyBorder="1">
      <alignment vertical="center"/>
    </xf>
    <xf numFmtId="0" fontId="4" fillId="0" borderId="16" xfId="1" applyFont="1" applyBorder="1">
      <alignment vertical="center"/>
    </xf>
    <xf numFmtId="178" fontId="4" fillId="0" borderId="17" xfId="1" applyNumberFormat="1" applyFont="1" applyBorder="1">
      <alignment vertical="center"/>
    </xf>
    <xf numFmtId="179" fontId="4" fillId="0" borderId="18" xfId="1" applyNumberFormat="1" applyFont="1" applyBorder="1">
      <alignment vertical="center"/>
    </xf>
    <xf numFmtId="9" fontId="6" fillId="0" borderId="0" xfId="2" applyFont="1" applyAlignment="1">
      <alignment horizontal="center" vertical="center"/>
    </xf>
    <xf numFmtId="180" fontId="4" fillId="0" borderId="0" xfId="1" applyNumberFormat="1" applyFont="1">
      <alignment vertical="center"/>
    </xf>
    <xf numFmtId="0" fontId="4" fillId="0" borderId="0" xfId="1" applyFont="1" applyAlignment="1">
      <alignment horizontal="left" vertical="center"/>
    </xf>
    <xf numFmtId="0" fontId="4" fillId="0" borderId="19" xfId="1" applyFont="1" applyBorder="1">
      <alignment vertical="center"/>
    </xf>
    <xf numFmtId="0" fontId="4" fillId="0" borderId="20" xfId="1" applyFont="1" applyBorder="1">
      <alignment vertical="center"/>
    </xf>
    <xf numFmtId="180" fontId="4" fillId="0" borderId="20" xfId="1" applyNumberFormat="1" applyFont="1" applyBorder="1">
      <alignment vertical="center"/>
    </xf>
    <xf numFmtId="179" fontId="4" fillId="0" borderId="20" xfId="1" applyNumberFormat="1" applyFont="1" applyBorder="1">
      <alignment vertical="center"/>
    </xf>
    <xf numFmtId="0" fontId="4" fillId="0" borderId="21" xfId="1" applyFont="1" applyBorder="1" applyAlignment="1">
      <alignment horizontal="center" vertical="center"/>
    </xf>
    <xf numFmtId="0" fontId="4" fillId="0" borderId="22" xfId="1" applyFont="1" applyBorder="1" applyAlignment="1">
      <alignment horizontal="right" vertical="center"/>
    </xf>
    <xf numFmtId="0" fontId="4" fillId="0" borderId="23" xfId="1" applyFont="1" applyBorder="1" applyAlignment="1">
      <alignment horizontal="center" vertical="center"/>
    </xf>
    <xf numFmtId="0" fontId="4" fillId="0" borderId="22" xfId="1" applyFont="1" applyBorder="1" applyAlignment="1">
      <alignment horizontal="left" vertical="center"/>
    </xf>
    <xf numFmtId="38" fontId="4" fillId="0" borderId="0" xfId="3" applyFont="1" applyBorder="1">
      <alignment vertical="center"/>
    </xf>
    <xf numFmtId="0" fontId="4" fillId="0" borderId="22" xfId="1" applyFont="1" applyBorder="1">
      <alignment vertical="center"/>
    </xf>
    <xf numFmtId="38" fontId="4" fillId="0" borderId="0" xfId="1" applyNumberFormat="1" applyFont="1">
      <alignment vertical="center"/>
    </xf>
    <xf numFmtId="0" fontId="4" fillId="0" borderId="23" xfId="1" applyFont="1" applyBorder="1">
      <alignment vertical="center"/>
    </xf>
    <xf numFmtId="0" fontId="4" fillId="0" borderId="24" xfId="1" applyFont="1" applyBorder="1">
      <alignment vertical="center"/>
    </xf>
    <xf numFmtId="0" fontId="4" fillId="0" borderId="25" xfId="1" applyFont="1" applyBorder="1">
      <alignment vertical="center"/>
    </xf>
    <xf numFmtId="0" fontId="4" fillId="0" borderId="26" xfId="1" applyFont="1" applyBorder="1">
      <alignment vertical="center"/>
    </xf>
    <xf numFmtId="0" fontId="4" fillId="0" borderId="0" xfId="1" applyFont="1" applyAlignment="1">
      <alignment horizontal="left" vertical="top" wrapText="1"/>
    </xf>
    <xf numFmtId="0" fontId="4" fillId="0" borderId="0" xfId="1" applyFont="1" applyAlignment="1">
      <alignment horizontal="right" vertical="center"/>
    </xf>
    <xf numFmtId="0" fontId="4" fillId="0" borderId="6" xfId="1" applyFont="1" applyBorder="1" applyAlignment="1">
      <alignment vertical="top" wrapText="1"/>
    </xf>
    <xf numFmtId="0" fontId="4" fillId="0" borderId="5" xfId="1" applyFont="1" applyBorder="1" applyAlignment="1">
      <alignment vertical="top" wrapText="1"/>
    </xf>
    <xf numFmtId="0" fontId="4" fillId="0" borderId="7" xfId="1" applyFont="1" applyBorder="1" applyAlignment="1">
      <alignment vertical="top" wrapText="1"/>
    </xf>
    <xf numFmtId="0" fontId="4" fillId="0" borderId="8" xfId="1" applyFont="1" applyBorder="1" applyAlignment="1">
      <alignment vertical="top" wrapText="1"/>
    </xf>
    <xf numFmtId="0" fontId="4" fillId="0" borderId="0" xfId="1" applyFont="1" applyAlignment="1">
      <alignment vertical="top" wrapText="1"/>
    </xf>
    <xf numFmtId="0" fontId="4" fillId="0" borderId="9" xfId="1" applyFont="1" applyBorder="1" applyAlignment="1">
      <alignment vertical="top" wrapText="1"/>
    </xf>
    <xf numFmtId="0" fontId="4" fillId="0" borderId="10" xfId="1" applyFont="1" applyBorder="1" applyAlignment="1">
      <alignment vertical="top" wrapText="1"/>
    </xf>
    <xf numFmtId="0" fontId="4" fillId="0" borderId="4" xfId="1" applyFont="1" applyBorder="1" applyAlignment="1">
      <alignment vertical="top" wrapText="1"/>
    </xf>
    <xf numFmtId="0" fontId="4" fillId="0" borderId="11" xfId="1" applyFont="1" applyBorder="1" applyAlignment="1">
      <alignment vertical="top" wrapText="1"/>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4" fillId="0" borderId="0" xfId="1" applyFont="1" applyAlignment="1">
      <alignment horizontal="center" vertical="center"/>
    </xf>
    <xf numFmtId="0" fontId="6" fillId="0" borderId="4" xfId="1" applyFont="1" applyBorder="1" applyAlignment="1">
      <alignment horizontal="center" vertical="center" wrapText="1"/>
    </xf>
    <xf numFmtId="9" fontId="6" fillId="0" borderId="0" xfId="2" applyFont="1" applyAlignment="1">
      <alignment horizontal="center" vertical="center" wrapText="1"/>
    </xf>
    <xf numFmtId="9" fontId="6" fillId="0" borderId="0" xfId="2" applyFont="1" applyAlignment="1">
      <alignment horizontal="center" vertical="center"/>
    </xf>
    <xf numFmtId="0" fontId="4" fillId="0" borderId="5" xfId="1" applyFont="1" applyBorder="1" applyAlignment="1">
      <alignment horizontal="center" vertical="center" wrapText="1"/>
    </xf>
  </cellXfs>
  <cellStyles count="4">
    <cellStyle name="パーセント 2" xfId="2" xr:uid="{A6F82550-59D0-4744-826C-7D66FFE5F4AA}"/>
    <cellStyle name="桁区切り 2" xfId="3" xr:uid="{912D6C05-EE5F-4543-AE22-C1FA875CCB5F}"/>
    <cellStyle name="標準" xfId="0" builtinId="0"/>
    <cellStyle name="標準 2" xfId="1" xr:uid="{A220EFD5-B49D-4B46-98A1-54A3816E19F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C60BA-150C-4064-AD58-ED3174387C0B}">
  <sheetPr>
    <tabColor rgb="FFFFC000"/>
    <pageSetUpPr fitToPage="1"/>
  </sheetPr>
  <dimension ref="B1:U53"/>
  <sheetViews>
    <sheetView tabSelected="1" view="pageBreakPreview" zoomScaleNormal="85" zoomScaleSheetLayoutView="100" workbookViewId="0">
      <selection activeCell="O41" sqref="O41"/>
    </sheetView>
  </sheetViews>
  <sheetFormatPr defaultColWidth="9" defaultRowHeight="17.25"/>
  <cols>
    <col min="1" max="1" width="9.25" style="1" customWidth="1"/>
    <col min="2" max="2" width="18.125" style="1" customWidth="1"/>
    <col min="3" max="3" width="15.375" style="1" customWidth="1"/>
    <col min="4" max="7" width="11.75" style="1" bestFit="1" customWidth="1"/>
    <col min="8" max="14" width="11.75" style="1" customWidth="1"/>
    <col min="15" max="15" width="14" style="1" customWidth="1"/>
    <col min="16" max="16" width="12.875" style="1" customWidth="1"/>
    <col min="17" max="17" width="3.25" style="1" customWidth="1"/>
    <col min="18" max="18" width="12.375" style="1" customWidth="1"/>
    <col min="19" max="19" width="5.75" style="1" customWidth="1"/>
    <col min="20" max="20" width="30.625" style="1" customWidth="1"/>
    <col min="21" max="16384" width="9" style="1"/>
  </cols>
  <sheetData>
    <row r="1" spans="2:20" ht="18" thickBot="1">
      <c r="R1" s="2" t="s">
        <v>0</v>
      </c>
      <c r="T1" s="2"/>
    </row>
    <row r="2" spans="2:20" ht="18" customHeight="1" thickBot="1">
      <c r="D2" s="3"/>
      <c r="E2" s="3"/>
      <c r="F2" s="3"/>
      <c r="G2" s="78" t="s">
        <v>1</v>
      </c>
      <c r="H2" s="79"/>
      <c r="I2" s="80"/>
      <c r="J2" s="4"/>
      <c r="K2" s="4"/>
      <c r="L2" s="4"/>
      <c r="M2" s="4"/>
      <c r="N2" s="4"/>
    </row>
    <row r="3" spans="2:20">
      <c r="D3" s="4"/>
      <c r="E3" s="4"/>
      <c r="F3" s="4"/>
      <c r="G3" s="4"/>
      <c r="H3" s="4"/>
      <c r="I3" s="4"/>
      <c r="J3" s="4"/>
      <c r="K3" s="4"/>
      <c r="L3" s="4"/>
      <c r="M3" s="4"/>
      <c r="N3" s="4"/>
    </row>
    <row r="4" spans="2:20">
      <c r="D4" s="4"/>
      <c r="E4" s="4"/>
      <c r="F4" s="4"/>
      <c r="G4" s="4"/>
      <c r="H4" s="4"/>
      <c r="I4" s="4"/>
      <c r="J4" s="4"/>
      <c r="K4" s="4"/>
      <c r="L4" s="4"/>
      <c r="M4" s="4"/>
      <c r="N4" s="4"/>
    </row>
    <row r="5" spans="2:20" ht="34.5" customHeight="1">
      <c r="B5" s="81" t="s">
        <v>2</v>
      </c>
      <c r="C5" s="82" t="s">
        <v>3</v>
      </c>
      <c r="D5" s="82"/>
      <c r="E5" s="82"/>
      <c r="F5" s="82"/>
      <c r="G5" s="82"/>
      <c r="H5" s="82"/>
      <c r="I5" s="82"/>
      <c r="J5" s="82"/>
      <c r="K5" s="82"/>
      <c r="L5" s="82"/>
      <c r="M5" s="82"/>
      <c r="N5" s="82"/>
      <c r="O5" s="82"/>
      <c r="P5" s="82"/>
      <c r="Q5" s="81" t="s">
        <v>4</v>
      </c>
      <c r="R5" s="83">
        <v>7.0000000000000007E-2</v>
      </c>
    </row>
    <row r="6" spans="2:20" ht="38.25" customHeight="1">
      <c r="B6" s="81"/>
      <c r="C6" s="85" t="s">
        <v>5</v>
      </c>
      <c r="D6" s="85"/>
      <c r="E6" s="85"/>
      <c r="F6" s="85"/>
      <c r="G6" s="85"/>
      <c r="H6" s="85"/>
      <c r="I6" s="85"/>
      <c r="J6" s="85"/>
      <c r="K6" s="85"/>
      <c r="L6" s="85"/>
      <c r="M6" s="85"/>
      <c r="N6" s="85"/>
      <c r="O6" s="85"/>
      <c r="P6" s="85"/>
      <c r="Q6" s="81"/>
      <c r="R6" s="84"/>
    </row>
    <row r="7" spans="2:20">
      <c r="C7" s="5" t="s">
        <v>6</v>
      </c>
      <c r="E7" s="6"/>
      <c r="F7" s="6"/>
      <c r="G7" s="6"/>
      <c r="H7" s="6"/>
      <c r="I7" s="6"/>
      <c r="J7" s="6"/>
      <c r="K7" s="6"/>
      <c r="L7" s="6"/>
      <c r="M7" s="6"/>
      <c r="N7" s="6"/>
      <c r="O7" s="6"/>
    </row>
    <row r="8" spans="2:20" ht="21.75" customHeight="1">
      <c r="G8" s="7"/>
      <c r="H8" s="7"/>
      <c r="I8" s="7"/>
      <c r="J8" s="7"/>
      <c r="K8" s="7"/>
      <c r="L8" s="7"/>
      <c r="M8" s="7"/>
      <c r="N8" s="7"/>
      <c r="O8" s="7"/>
      <c r="P8" s="7"/>
      <c r="Q8" s="7"/>
    </row>
    <row r="9" spans="2:20">
      <c r="E9" s="6"/>
      <c r="F9" s="6"/>
      <c r="G9" s="6"/>
      <c r="H9" s="6"/>
      <c r="I9" s="6"/>
      <c r="J9" s="6"/>
      <c r="K9" s="6"/>
      <c r="L9" s="6"/>
      <c r="M9" s="6"/>
      <c r="N9" s="6"/>
      <c r="O9" s="6"/>
    </row>
    <row r="10" spans="2:20" ht="17.25" customHeight="1">
      <c r="B10" s="8" t="s">
        <v>7</v>
      </c>
      <c r="C10" s="66" t="s">
        <v>8</v>
      </c>
      <c r="D10" s="67"/>
      <c r="E10" s="67"/>
      <c r="F10" s="67"/>
      <c r="G10" s="67"/>
      <c r="H10" s="67"/>
      <c r="I10" s="67"/>
      <c r="J10" s="67"/>
      <c r="K10" s="67"/>
      <c r="L10" s="67"/>
      <c r="M10" s="67"/>
      <c r="N10" s="67"/>
      <c r="O10" s="67"/>
      <c r="P10" s="68"/>
      <c r="Q10" s="7"/>
      <c r="R10" s="7"/>
      <c r="S10" s="7"/>
      <c r="T10" s="7"/>
    </row>
    <row r="11" spans="2:20">
      <c r="C11" s="69"/>
      <c r="D11" s="70"/>
      <c r="E11" s="70"/>
      <c r="F11" s="70"/>
      <c r="G11" s="70"/>
      <c r="H11" s="70"/>
      <c r="I11" s="70"/>
      <c r="J11" s="70"/>
      <c r="K11" s="70"/>
      <c r="L11" s="70"/>
      <c r="M11" s="70"/>
      <c r="N11" s="70"/>
      <c r="O11" s="70"/>
      <c r="P11" s="71"/>
      <c r="Q11" s="7"/>
      <c r="R11" s="7"/>
      <c r="S11" s="7"/>
      <c r="T11" s="7"/>
    </row>
    <row r="12" spans="2:20">
      <c r="C12" s="72"/>
      <c r="D12" s="73"/>
      <c r="E12" s="73"/>
      <c r="F12" s="73"/>
      <c r="G12" s="73"/>
      <c r="H12" s="73"/>
      <c r="I12" s="73"/>
      <c r="J12" s="73"/>
      <c r="K12" s="73"/>
      <c r="L12" s="73"/>
      <c r="M12" s="73"/>
      <c r="N12" s="73"/>
      <c r="O12" s="73"/>
      <c r="P12" s="74"/>
      <c r="Q12" s="7"/>
      <c r="R12" s="7"/>
      <c r="S12" s="7"/>
      <c r="T12" s="7"/>
    </row>
    <row r="13" spans="2:20" ht="18" thickBot="1">
      <c r="C13" s="7"/>
      <c r="D13" s="7"/>
      <c r="E13" s="7"/>
      <c r="F13" s="7"/>
      <c r="G13" s="7"/>
      <c r="H13" s="7"/>
      <c r="I13" s="7"/>
      <c r="J13" s="7"/>
      <c r="K13" s="7"/>
      <c r="L13" s="7"/>
      <c r="M13" s="7"/>
      <c r="N13" s="7"/>
      <c r="O13" s="7"/>
      <c r="P13" s="7"/>
      <c r="Q13" s="7"/>
      <c r="R13" s="7"/>
    </row>
    <row r="14" spans="2:20" ht="17.25" customHeight="1" thickBot="1">
      <c r="B14" s="8" t="s">
        <v>9</v>
      </c>
      <c r="C14" s="9">
        <v>3</v>
      </c>
      <c r="D14" s="7" t="s">
        <v>10</v>
      </c>
      <c r="E14" s="10"/>
      <c r="F14" s="10"/>
      <c r="G14" s="10"/>
      <c r="H14" s="10"/>
      <c r="I14" s="10"/>
      <c r="J14" s="7"/>
      <c r="K14" s="7"/>
      <c r="L14" s="7"/>
      <c r="M14" s="7"/>
      <c r="N14" s="7"/>
      <c r="O14" s="7"/>
      <c r="P14" s="7"/>
      <c r="Q14" s="7"/>
      <c r="R14" s="7"/>
    </row>
    <row r="15" spans="2:20" ht="17.25" customHeight="1">
      <c r="C15" s="7"/>
      <c r="D15" s="7"/>
      <c r="E15" s="10"/>
      <c r="F15" s="10"/>
      <c r="G15" s="10"/>
      <c r="H15" s="10"/>
      <c r="I15" s="10"/>
      <c r="J15" s="7"/>
      <c r="K15" s="7"/>
      <c r="L15" s="7"/>
      <c r="M15" s="7"/>
      <c r="N15" s="7"/>
      <c r="O15" s="7"/>
      <c r="P15" s="7"/>
      <c r="Q15" s="7"/>
      <c r="R15" s="7"/>
    </row>
    <row r="16" spans="2:20">
      <c r="B16" s="5" t="s">
        <v>11</v>
      </c>
      <c r="C16" s="11"/>
      <c r="D16" s="11"/>
      <c r="E16" s="11"/>
      <c r="F16" s="11"/>
      <c r="G16" s="11"/>
      <c r="H16" s="11"/>
      <c r="I16" s="11"/>
    </row>
    <row r="17" spans="2:19">
      <c r="B17" s="75" t="s">
        <v>12</v>
      </c>
      <c r="C17" s="76"/>
      <c r="D17" s="12" t="s">
        <v>13</v>
      </c>
      <c r="E17" s="12">
        <v>1</v>
      </c>
      <c r="F17" s="12">
        <v>2</v>
      </c>
      <c r="G17" s="12">
        <v>3</v>
      </c>
      <c r="H17" s="13" t="str">
        <f>IF(C14&gt;3,4,"")</f>
        <v/>
      </c>
      <c r="I17" s="13" t="str">
        <f>IF(C14&gt;4,5,"")</f>
        <v/>
      </c>
    </row>
    <row r="18" spans="2:19">
      <c r="B18" s="77" t="s">
        <v>14</v>
      </c>
      <c r="C18" s="14" t="s">
        <v>15</v>
      </c>
      <c r="D18" s="15">
        <v>-10000</v>
      </c>
      <c r="E18" s="16"/>
      <c r="F18" s="16"/>
      <c r="G18" s="16"/>
      <c r="H18" s="17"/>
      <c r="I18" s="17"/>
    </row>
    <row r="19" spans="2:19">
      <c r="B19" s="77"/>
      <c r="C19" s="14" t="s">
        <v>16</v>
      </c>
      <c r="D19" s="15"/>
      <c r="E19" s="16">
        <v>0</v>
      </c>
      <c r="F19" s="16">
        <v>0</v>
      </c>
      <c r="G19" s="16">
        <v>0</v>
      </c>
      <c r="H19" s="16"/>
      <c r="I19" s="16"/>
    </row>
    <row r="20" spans="2:19">
      <c r="B20" s="77"/>
      <c r="C20" s="14" t="s">
        <v>17</v>
      </c>
      <c r="D20" s="18" t="s">
        <v>18</v>
      </c>
      <c r="E20" s="19">
        <v>-2000</v>
      </c>
      <c r="F20" s="19">
        <v>-2000</v>
      </c>
      <c r="G20" s="19">
        <v>-2000</v>
      </c>
      <c r="H20" s="16"/>
      <c r="I20" s="16"/>
    </row>
    <row r="21" spans="2:19">
      <c r="B21" s="77"/>
      <c r="C21" s="14"/>
      <c r="D21" s="18" t="s">
        <v>19</v>
      </c>
      <c r="E21" s="19">
        <v>1000</v>
      </c>
      <c r="F21" s="19">
        <v>1000</v>
      </c>
      <c r="G21" s="19">
        <v>1000</v>
      </c>
      <c r="H21" s="16"/>
      <c r="I21" s="16"/>
    </row>
    <row r="22" spans="2:19">
      <c r="B22" s="77"/>
      <c r="C22" s="14" t="s">
        <v>20</v>
      </c>
      <c r="D22" s="15"/>
      <c r="E22" s="16">
        <f>E19-E20-E21</f>
        <v>1000</v>
      </c>
      <c r="F22" s="16">
        <f t="shared" ref="F22:G22" si="0">F19-F20-F21</f>
        <v>1000</v>
      </c>
      <c r="G22" s="16">
        <f t="shared" si="0"/>
        <v>1000</v>
      </c>
      <c r="H22" s="16"/>
      <c r="I22" s="16"/>
    </row>
    <row r="23" spans="2:19">
      <c r="B23" s="77"/>
      <c r="C23" s="14" t="s">
        <v>21</v>
      </c>
      <c r="D23" s="18" t="s">
        <v>18</v>
      </c>
      <c r="E23" s="16">
        <v>0</v>
      </c>
      <c r="F23" s="16">
        <v>0</v>
      </c>
      <c r="G23" s="16">
        <v>0</v>
      </c>
      <c r="H23" s="16"/>
      <c r="I23" s="16"/>
    </row>
    <row r="24" spans="2:19">
      <c r="B24" s="77"/>
      <c r="C24" s="14"/>
      <c r="D24" s="18" t="s">
        <v>19</v>
      </c>
      <c r="E24" s="16">
        <v>0</v>
      </c>
      <c r="F24" s="16">
        <v>0</v>
      </c>
      <c r="G24" s="16">
        <v>0</v>
      </c>
      <c r="H24" s="16"/>
      <c r="I24" s="16"/>
    </row>
    <row r="25" spans="2:19">
      <c r="B25" s="77"/>
      <c r="C25" s="14" t="s">
        <v>22</v>
      </c>
      <c r="D25" s="15"/>
      <c r="E25" s="16">
        <f>E22-E23-E24</f>
        <v>1000</v>
      </c>
      <c r="F25" s="16">
        <f t="shared" ref="F25:G25" si="1">F22-F23-F24</f>
        <v>1000</v>
      </c>
      <c r="G25" s="16">
        <f t="shared" si="1"/>
        <v>1000</v>
      </c>
      <c r="H25" s="16"/>
      <c r="I25" s="16"/>
    </row>
    <row r="26" spans="2:19">
      <c r="B26" s="77"/>
      <c r="C26" s="14" t="s">
        <v>23</v>
      </c>
      <c r="D26" s="15"/>
      <c r="E26" s="16">
        <f>E21+E24</f>
        <v>1000</v>
      </c>
      <c r="F26" s="16">
        <f t="shared" ref="F26:G26" si="2">F21+F24</f>
        <v>1000</v>
      </c>
      <c r="G26" s="16">
        <f t="shared" si="2"/>
        <v>1000</v>
      </c>
      <c r="H26" s="16"/>
      <c r="I26" s="16"/>
    </row>
    <row r="27" spans="2:19">
      <c r="B27" s="77"/>
      <c r="C27" s="14" t="s">
        <v>24</v>
      </c>
      <c r="D27" s="20">
        <f>SUM(D18:D22)</f>
        <v>-10000</v>
      </c>
      <c r="E27" s="21">
        <f>E25+E26</f>
        <v>2000</v>
      </c>
      <c r="F27" s="21">
        <f t="shared" ref="F27:G27" si="3">F25+F26</f>
        <v>2000</v>
      </c>
      <c r="G27" s="21">
        <f t="shared" si="3"/>
        <v>2000</v>
      </c>
      <c r="H27" s="21"/>
      <c r="I27" s="21"/>
      <c r="J27" s="22"/>
    </row>
    <row r="28" spans="2:19" ht="18" thickBot="1">
      <c r="B28" s="23"/>
      <c r="D28" s="24"/>
      <c r="E28" s="25"/>
      <c r="F28" s="26"/>
      <c r="G28" s="27"/>
      <c r="H28" s="28"/>
      <c r="I28" s="27"/>
      <c r="K28" s="25"/>
      <c r="L28" s="25"/>
      <c r="M28" s="25"/>
      <c r="N28" s="25"/>
      <c r="O28" s="25"/>
      <c r="P28" s="29"/>
      <c r="Q28" s="23"/>
      <c r="R28" s="29"/>
      <c r="S28" s="22"/>
    </row>
    <row r="29" spans="2:19" ht="18" thickBot="1">
      <c r="B29" s="8" t="s">
        <v>25</v>
      </c>
      <c r="C29" s="9">
        <v>10</v>
      </c>
      <c r="D29" s="7" t="s">
        <v>10</v>
      </c>
      <c r="E29" s="25"/>
      <c r="F29" s="26"/>
      <c r="G29" s="30"/>
      <c r="H29" s="28" t="s">
        <v>26</v>
      </c>
      <c r="I29" s="31">
        <f>IF($C$14=3,(G27-F27)/F27,IF($C$14=4,(H27-G27)/G27,IF($C$14=5,(I27-H27)/H27,"")))</f>
        <v>0</v>
      </c>
      <c r="K29" s="25"/>
      <c r="L29" s="25"/>
      <c r="M29" s="25"/>
      <c r="N29" s="25"/>
      <c r="O29" s="25"/>
      <c r="P29" s="29"/>
      <c r="Q29" s="23"/>
      <c r="R29" s="29"/>
      <c r="S29" s="22"/>
    </row>
    <row r="30" spans="2:19">
      <c r="B30" s="23"/>
      <c r="D30" s="24"/>
      <c r="E30" s="25"/>
      <c r="F30" s="26"/>
      <c r="G30" s="32"/>
      <c r="H30" s="26"/>
      <c r="I30" s="32"/>
      <c r="K30" s="25"/>
      <c r="L30" s="25"/>
      <c r="M30" s="25"/>
      <c r="N30" s="25"/>
      <c r="O30" s="25"/>
      <c r="P30" s="29"/>
      <c r="Q30" s="23"/>
      <c r="R30" s="29"/>
      <c r="S30" s="22"/>
    </row>
    <row r="31" spans="2:19">
      <c r="B31" s="33" t="s">
        <v>27</v>
      </c>
      <c r="D31" s="24"/>
      <c r="E31" s="25"/>
      <c r="F31" s="26"/>
      <c r="G31" s="32"/>
      <c r="H31" s="26"/>
      <c r="I31" s="32"/>
      <c r="J31" s="25"/>
      <c r="K31" s="25"/>
      <c r="L31" s="25"/>
      <c r="M31" s="25"/>
      <c r="N31" s="25"/>
      <c r="O31" s="34" t="s">
        <v>28</v>
      </c>
      <c r="P31" s="29"/>
      <c r="Q31" s="23"/>
      <c r="R31" s="29"/>
      <c r="S31" s="22"/>
    </row>
    <row r="32" spans="2:19">
      <c r="B32" s="75" t="s">
        <v>12</v>
      </c>
      <c r="C32" s="76"/>
      <c r="D32" s="12" t="s">
        <v>29</v>
      </c>
      <c r="E32" s="35">
        <f>C14+1</f>
        <v>4</v>
      </c>
      <c r="F32" s="36">
        <f t="shared" ref="F32:N32" si="4">E32+1</f>
        <v>5</v>
      </c>
      <c r="G32" s="36">
        <f t="shared" si="4"/>
        <v>6</v>
      </c>
      <c r="H32" s="36">
        <f t="shared" si="4"/>
        <v>7</v>
      </c>
      <c r="I32" s="36">
        <f t="shared" si="4"/>
        <v>8</v>
      </c>
      <c r="J32" s="36">
        <f t="shared" si="4"/>
        <v>9</v>
      </c>
      <c r="K32" s="36">
        <f t="shared" si="4"/>
        <v>10</v>
      </c>
      <c r="L32" s="36">
        <f t="shared" si="4"/>
        <v>11</v>
      </c>
      <c r="M32" s="36">
        <f t="shared" si="4"/>
        <v>12</v>
      </c>
      <c r="N32" s="36">
        <f t="shared" si="4"/>
        <v>13</v>
      </c>
      <c r="O32" s="12" t="s">
        <v>30</v>
      </c>
    </row>
    <row r="33" spans="2:21">
      <c r="B33" s="77" t="s">
        <v>31</v>
      </c>
      <c r="C33" s="77" t="s">
        <v>32</v>
      </c>
      <c r="D33" s="37"/>
      <c r="E33" s="38">
        <f>IF(AND(C14=3,C29&gt;=4),(G27+G27*$I$29),IF(AND(C14=4,C29&gt;=5),(H27+H27*$I$29),IF(AND(C14=5,C29&gt;=6),(I27+I27*$I$29),"")))</f>
        <v>2000</v>
      </c>
      <c r="F33" s="38">
        <f>IF(F32&lt;=$C$29,E33+E33*$I$29,"")</f>
        <v>2000</v>
      </c>
      <c r="G33" s="38">
        <f t="shared" ref="G33:N33" si="5">IF(G32&lt;=$C$29,F33+F33*$I$29,"")</f>
        <v>2000</v>
      </c>
      <c r="H33" s="38">
        <f t="shared" si="5"/>
        <v>2000</v>
      </c>
      <c r="I33" s="38">
        <f t="shared" si="5"/>
        <v>2000</v>
      </c>
      <c r="J33" s="38">
        <f t="shared" si="5"/>
        <v>2000</v>
      </c>
      <c r="K33" s="38">
        <f t="shared" si="5"/>
        <v>2000</v>
      </c>
      <c r="L33" s="38" t="str">
        <f t="shared" si="5"/>
        <v/>
      </c>
      <c r="M33" s="38" t="str">
        <f t="shared" si="5"/>
        <v/>
      </c>
      <c r="N33" s="38" t="str">
        <f t="shared" si="5"/>
        <v/>
      </c>
      <c r="O33" s="21"/>
      <c r="P33" s="29"/>
      <c r="Q33" s="23"/>
      <c r="R33" s="39"/>
      <c r="S33" s="22"/>
    </row>
    <row r="34" spans="2:21">
      <c r="B34" s="77"/>
      <c r="C34" s="77"/>
      <c r="D34" s="12" t="s">
        <v>29</v>
      </c>
      <c r="E34" s="12">
        <f>N32+1</f>
        <v>14</v>
      </c>
      <c r="F34" s="36">
        <f t="shared" ref="F34:N34" si="6">E34+1</f>
        <v>15</v>
      </c>
      <c r="G34" s="36">
        <f t="shared" si="6"/>
        <v>16</v>
      </c>
      <c r="H34" s="36">
        <f t="shared" si="6"/>
        <v>17</v>
      </c>
      <c r="I34" s="36">
        <f t="shared" si="6"/>
        <v>18</v>
      </c>
      <c r="J34" s="36">
        <f t="shared" si="6"/>
        <v>19</v>
      </c>
      <c r="K34" s="36">
        <f t="shared" si="6"/>
        <v>20</v>
      </c>
      <c r="L34" s="36">
        <f t="shared" si="6"/>
        <v>21</v>
      </c>
      <c r="M34" s="36">
        <f t="shared" si="6"/>
        <v>22</v>
      </c>
      <c r="N34" s="40">
        <f t="shared" si="6"/>
        <v>23</v>
      </c>
      <c r="O34" s="12"/>
    </row>
    <row r="35" spans="2:21">
      <c r="B35" s="77"/>
      <c r="C35" s="77"/>
      <c r="D35" s="37"/>
      <c r="E35" s="38" t="str">
        <f>IF(E34&lt;=$C$29,N33+N33*$I$29,"")</f>
        <v/>
      </c>
      <c r="F35" s="38" t="str">
        <f>IF(F34&lt;=$C$29,E35+E35*$I$29,"")</f>
        <v/>
      </c>
      <c r="G35" s="38" t="str">
        <f t="shared" ref="G35:N35" si="7">IF(G34&lt;=$C$29,F35+F35*$I$29,"")</f>
        <v/>
      </c>
      <c r="H35" s="38" t="str">
        <f t="shared" si="7"/>
        <v/>
      </c>
      <c r="I35" s="38" t="str">
        <f t="shared" si="7"/>
        <v/>
      </c>
      <c r="J35" s="38" t="str">
        <f t="shared" si="7"/>
        <v/>
      </c>
      <c r="K35" s="38" t="str">
        <f t="shared" si="7"/>
        <v/>
      </c>
      <c r="L35" s="38" t="str">
        <f t="shared" si="7"/>
        <v/>
      </c>
      <c r="M35" s="38" t="str">
        <f t="shared" si="7"/>
        <v/>
      </c>
      <c r="N35" s="38" t="str">
        <f t="shared" si="7"/>
        <v/>
      </c>
      <c r="O35" s="21"/>
      <c r="P35" s="29"/>
      <c r="Q35" s="23"/>
      <c r="R35" s="39"/>
      <c r="S35" s="22"/>
    </row>
    <row r="36" spans="2:21">
      <c r="B36" s="77"/>
      <c r="C36" s="77"/>
      <c r="D36" s="12" t="s">
        <v>29</v>
      </c>
      <c r="E36" s="12">
        <f>N34+1</f>
        <v>24</v>
      </c>
      <c r="F36" s="36">
        <f t="shared" ref="F36:N36" si="8">E36+1</f>
        <v>25</v>
      </c>
      <c r="G36" s="36">
        <f t="shared" si="8"/>
        <v>26</v>
      </c>
      <c r="H36" s="36">
        <f t="shared" si="8"/>
        <v>27</v>
      </c>
      <c r="I36" s="36">
        <f t="shared" si="8"/>
        <v>28</v>
      </c>
      <c r="J36" s="36">
        <f t="shared" si="8"/>
        <v>29</v>
      </c>
      <c r="K36" s="36">
        <f t="shared" si="8"/>
        <v>30</v>
      </c>
      <c r="L36" s="36">
        <f t="shared" si="8"/>
        <v>31</v>
      </c>
      <c r="M36" s="36">
        <f t="shared" si="8"/>
        <v>32</v>
      </c>
      <c r="N36" s="40">
        <f t="shared" si="8"/>
        <v>33</v>
      </c>
      <c r="O36" s="14"/>
    </row>
    <row r="37" spans="2:21">
      <c r="B37" s="77"/>
      <c r="C37" s="77"/>
      <c r="D37" s="37"/>
      <c r="E37" s="38" t="str">
        <f>IF(E36&lt;=$C$29,N35+N35*$I$29,"")</f>
        <v/>
      </c>
      <c r="F37" s="38" t="str">
        <f>IF(F36&lt;=$C$29,E37+E37*$I$29,"")</f>
        <v/>
      </c>
      <c r="G37" s="38" t="str">
        <f t="shared" ref="G37:N37" si="9">IF(G36&lt;=$C$29,F37+F37*$I$29,"")</f>
        <v/>
      </c>
      <c r="H37" s="38" t="str">
        <f t="shared" si="9"/>
        <v/>
      </c>
      <c r="I37" s="38" t="str">
        <f t="shared" si="9"/>
        <v/>
      </c>
      <c r="J37" s="38" t="str">
        <f t="shared" si="9"/>
        <v/>
      </c>
      <c r="K37" s="38" t="str">
        <f t="shared" si="9"/>
        <v/>
      </c>
      <c r="L37" s="38" t="str">
        <f t="shared" si="9"/>
        <v/>
      </c>
      <c r="M37" s="38" t="str">
        <f t="shared" si="9"/>
        <v/>
      </c>
      <c r="N37" s="38" t="str">
        <f t="shared" si="9"/>
        <v/>
      </c>
      <c r="O37" s="41"/>
    </row>
    <row r="38" spans="2:21">
      <c r="B38" s="77"/>
      <c r="C38" s="77"/>
      <c r="D38" s="12" t="s">
        <v>29</v>
      </c>
      <c r="E38" s="12">
        <f>N36+1</f>
        <v>34</v>
      </c>
      <c r="F38" s="36">
        <f t="shared" ref="F38:N38" si="10">E38+1</f>
        <v>35</v>
      </c>
      <c r="G38" s="36">
        <f t="shared" si="10"/>
        <v>36</v>
      </c>
      <c r="H38" s="36">
        <f t="shared" si="10"/>
        <v>37</v>
      </c>
      <c r="I38" s="36">
        <f t="shared" si="10"/>
        <v>38</v>
      </c>
      <c r="J38" s="36">
        <f t="shared" si="10"/>
        <v>39</v>
      </c>
      <c r="K38" s="36">
        <f t="shared" si="10"/>
        <v>40</v>
      </c>
      <c r="L38" s="36">
        <f t="shared" si="10"/>
        <v>41</v>
      </c>
      <c r="M38" s="36">
        <f t="shared" si="10"/>
        <v>42</v>
      </c>
      <c r="N38" s="40">
        <f t="shared" si="10"/>
        <v>43</v>
      </c>
      <c r="O38" s="14"/>
    </row>
    <row r="39" spans="2:21">
      <c r="B39" s="77"/>
      <c r="C39" s="77"/>
      <c r="D39" s="37"/>
      <c r="E39" s="38" t="str">
        <f>IF(E38&lt;=$C$29,N37+N37*$I$29,"")</f>
        <v/>
      </c>
      <c r="F39" s="38" t="str">
        <f>IF(F38&lt;=$C$29,E39+E39*$I$29,"")</f>
        <v/>
      </c>
      <c r="G39" s="38" t="str">
        <f t="shared" ref="G39:N39" si="11">IF(G38&lt;=$C$29,F39+F39*$I$29,"")</f>
        <v/>
      </c>
      <c r="H39" s="38" t="str">
        <f t="shared" si="11"/>
        <v/>
      </c>
      <c r="I39" s="38" t="str">
        <f t="shared" si="11"/>
        <v/>
      </c>
      <c r="J39" s="38" t="str">
        <f t="shared" si="11"/>
        <v/>
      </c>
      <c r="K39" s="38" t="str">
        <f t="shared" si="11"/>
        <v/>
      </c>
      <c r="L39" s="38" t="str">
        <f t="shared" si="11"/>
        <v/>
      </c>
      <c r="M39" s="38" t="str">
        <f t="shared" si="11"/>
        <v/>
      </c>
      <c r="N39" s="38" t="str">
        <f t="shared" si="11"/>
        <v/>
      </c>
      <c r="O39" s="42"/>
    </row>
    <row r="40" spans="2:21" ht="18" thickBot="1">
      <c r="B40" s="77"/>
      <c r="C40" s="77"/>
      <c r="D40" s="12" t="s">
        <v>29</v>
      </c>
      <c r="E40" s="12">
        <f>N38+1</f>
        <v>44</v>
      </c>
      <c r="F40" s="36">
        <f t="shared" ref="F40:N40" si="12">E40+1</f>
        <v>45</v>
      </c>
      <c r="G40" s="36">
        <f t="shared" si="12"/>
        <v>46</v>
      </c>
      <c r="H40" s="36">
        <f t="shared" si="12"/>
        <v>47</v>
      </c>
      <c r="I40" s="36">
        <f t="shared" si="12"/>
        <v>48</v>
      </c>
      <c r="J40" s="36">
        <f t="shared" si="12"/>
        <v>49</v>
      </c>
      <c r="K40" s="36">
        <f t="shared" si="12"/>
        <v>50</v>
      </c>
      <c r="L40" s="36">
        <f t="shared" si="12"/>
        <v>51</v>
      </c>
      <c r="M40" s="36">
        <f t="shared" si="12"/>
        <v>52</v>
      </c>
      <c r="N40" s="40">
        <f t="shared" si="12"/>
        <v>53</v>
      </c>
      <c r="O40" s="43"/>
      <c r="P40" s="23" t="s">
        <v>14</v>
      </c>
      <c r="R40" s="23" t="s">
        <v>33</v>
      </c>
    </row>
    <row r="41" spans="2:21" ht="18" thickBot="1">
      <c r="B41" s="77"/>
      <c r="C41" s="77"/>
      <c r="D41" s="37"/>
      <c r="E41" s="38" t="str">
        <f>IF(E40&lt;=$C$29,N39+N39*$I$29,"")</f>
        <v/>
      </c>
      <c r="F41" s="38" t="str">
        <f>IF(F40&lt;=$C$29,E41+E41*$I$29,"")</f>
        <v/>
      </c>
      <c r="G41" s="38" t="str">
        <f t="shared" ref="G41:M41" si="13">IF(G40&lt;=$C$29,F41+F41*$I$29,"")</f>
        <v/>
      </c>
      <c r="H41" s="38" t="str">
        <f t="shared" si="13"/>
        <v/>
      </c>
      <c r="I41" s="38" t="str">
        <f t="shared" si="13"/>
        <v/>
      </c>
      <c r="J41" s="38" t="str">
        <f t="shared" si="13"/>
        <v/>
      </c>
      <c r="K41" s="38" t="str">
        <f t="shared" si="13"/>
        <v/>
      </c>
      <c r="L41" s="38" t="str">
        <f t="shared" si="13"/>
        <v/>
      </c>
      <c r="M41" s="38" t="str">
        <f t="shared" si="13"/>
        <v/>
      </c>
      <c r="N41" s="38" t="str">
        <f>IF(N40&lt;=$C$29,M41+M41*$I$29,"")</f>
        <v/>
      </c>
      <c r="O41" s="44">
        <f>(IF(C29=1,E27,IF(C29=2,SUM(E27:F27),SUM(E27:I27)))+SUM(E33:N33)+SUM(E35:N35)+SUM(E37:N37)+SUM(E39:N39)+SUM(E41:N41))/C29</f>
        <v>2000</v>
      </c>
      <c r="P41" s="45">
        <f>O41/(D27*-1)</f>
        <v>0.2</v>
      </c>
      <c r="Q41" s="23" t="s">
        <v>34</v>
      </c>
      <c r="R41" s="46">
        <v>7.0000000000000007E-2</v>
      </c>
      <c r="S41" s="22"/>
    </row>
    <row r="42" spans="2:21">
      <c r="B42" s="64" t="s">
        <v>35</v>
      </c>
      <c r="C42" s="64"/>
      <c r="D42" s="64"/>
      <c r="E42" s="64"/>
      <c r="F42" s="64"/>
      <c r="G42" s="25"/>
      <c r="H42" s="25"/>
      <c r="I42" s="25"/>
      <c r="J42" s="25"/>
      <c r="K42" s="25"/>
      <c r="L42" s="25"/>
      <c r="M42" s="25"/>
      <c r="N42" s="25"/>
      <c r="O42" s="25"/>
      <c r="P42" s="29"/>
      <c r="Q42" s="23"/>
      <c r="R42" s="29"/>
      <c r="S42" s="22"/>
    </row>
    <row r="43" spans="2:21" ht="18" thickBot="1">
      <c r="B43" s="23"/>
      <c r="D43" s="24"/>
      <c r="E43" s="24"/>
      <c r="F43" s="24"/>
      <c r="G43" s="24"/>
      <c r="H43" s="24"/>
      <c r="I43" s="24"/>
      <c r="J43" s="24"/>
      <c r="K43" s="24"/>
      <c r="L43" s="24"/>
      <c r="M43" s="24"/>
      <c r="N43" s="24"/>
      <c r="O43" s="47"/>
      <c r="P43" s="29"/>
      <c r="Q43" s="23"/>
      <c r="R43" s="29"/>
      <c r="U43" s="48"/>
    </row>
    <row r="44" spans="2:21">
      <c r="B44" s="49" t="s">
        <v>36</v>
      </c>
      <c r="C44" s="50"/>
      <c r="D44" s="50"/>
      <c r="E44" s="50"/>
      <c r="F44" s="50"/>
      <c r="G44" s="51"/>
      <c r="H44" s="51"/>
      <c r="I44" s="51"/>
      <c r="J44" s="51"/>
      <c r="K44" s="51"/>
      <c r="L44" s="51"/>
      <c r="M44" s="51"/>
      <c r="N44" s="51"/>
      <c r="O44" s="52"/>
      <c r="P44" s="53"/>
      <c r="Q44" s="29"/>
    </row>
    <row r="45" spans="2:21">
      <c r="B45" s="54" t="s">
        <v>37</v>
      </c>
      <c r="C45" s="1" t="s">
        <v>38</v>
      </c>
      <c r="G45" s="47"/>
      <c r="H45" s="47"/>
      <c r="I45" s="47"/>
      <c r="J45" s="47"/>
      <c r="K45" s="47"/>
      <c r="L45" s="47"/>
      <c r="M45" s="47"/>
      <c r="N45" s="47"/>
      <c r="O45" s="29"/>
      <c r="P45" s="55"/>
      <c r="Q45" s="29"/>
    </row>
    <row r="46" spans="2:21">
      <c r="B46" s="56"/>
      <c r="G46" s="47"/>
      <c r="H46" s="47"/>
      <c r="I46" s="47"/>
      <c r="J46" s="47"/>
      <c r="K46" s="47"/>
      <c r="L46" s="47"/>
      <c r="M46" s="47"/>
      <c r="N46" s="47"/>
      <c r="O46" s="29"/>
      <c r="P46" s="55"/>
      <c r="Q46" s="29"/>
    </row>
    <row r="47" spans="2:21">
      <c r="B47" s="54"/>
      <c r="C47" s="8" t="s">
        <v>39</v>
      </c>
      <c r="D47" s="23"/>
      <c r="E47" s="23">
        <v>1</v>
      </c>
      <c r="F47" s="23">
        <v>2</v>
      </c>
      <c r="G47" s="23">
        <v>3</v>
      </c>
      <c r="H47" s="23"/>
      <c r="I47" s="23"/>
      <c r="J47" s="23"/>
      <c r="K47" s="23"/>
      <c r="L47" s="23"/>
      <c r="M47" s="23"/>
      <c r="N47" s="23"/>
      <c r="O47" s="29"/>
      <c r="P47" s="55"/>
      <c r="Q47" s="29"/>
    </row>
    <row r="48" spans="2:21">
      <c r="B48" s="56"/>
      <c r="C48" s="65" t="s">
        <v>40</v>
      </c>
      <c r="D48" s="65"/>
      <c r="E48" s="57">
        <v>-1000</v>
      </c>
      <c r="F48" s="57">
        <v>-1000</v>
      </c>
      <c r="G48" s="57">
        <v>-1000</v>
      </c>
      <c r="H48" s="1" t="s">
        <v>41</v>
      </c>
      <c r="I48" s="57"/>
      <c r="K48" s="57"/>
      <c r="L48" s="57"/>
      <c r="M48" s="57"/>
      <c r="N48" s="57"/>
      <c r="P48" s="55"/>
      <c r="Q48" s="29"/>
    </row>
    <row r="49" spans="2:17">
      <c r="B49" s="56"/>
      <c r="C49" s="65" t="s">
        <v>42</v>
      </c>
      <c r="D49" s="65"/>
      <c r="E49" s="57">
        <v>-500</v>
      </c>
      <c r="F49" s="57">
        <v>-500</v>
      </c>
      <c r="G49" s="57">
        <v>-500</v>
      </c>
      <c r="H49" s="1" t="s">
        <v>41</v>
      </c>
      <c r="I49" s="57"/>
      <c r="K49" s="57"/>
      <c r="L49" s="57"/>
      <c r="M49" s="57"/>
      <c r="N49" s="57"/>
      <c r="P49" s="55"/>
      <c r="Q49" s="29"/>
    </row>
    <row r="50" spans="2:17">
      <c r="B50" s="56"/>
      <c r="C50" s="65" t="s">
        <v>43</v>
      </c>
      <c r="D50" s="65"/>
      <c r="E50" s="57">
        <v>-300</v>
      </c>
      <c r="F50" s="57">
        <v>-300</v>
      </c>
      <c r="G50" s="57">
        <v>-300</v>
      </c>
      <c r="H50" s="1" t="s">
        <v>41</v>
      </c>
      <c r="I50" s="57"/>
      <c r="K50" s="57"/>
      <c r="L50" s="57"/>
      <c r="M50" s="57"/>
      <c r="N50" s="57"/>
      <c r="P50" s="55"/>
      <c r="Q50" s="29"/>
    </row>
    <row r="51" spans="2:17">
      <c r="B51" s="58"/>
      <c r="C51" s="65" t="s">
        <v>44</v>
      </c>
      <c r="D51" s="65"/>
      <c r="E51" s="59">
        <v>-200</v>
      </c>
      <c r="F51" s="59">
        <v>-200</v>
      </c>
      <c r="G51" s="59">
        <v>-200</v>
      </c>
      <c r="H51" s="1" t="s">
        <v>41</v>
      </c>
      <c r="I51" s="59"/>
      <c r="K51" s="59"/>
      <c r="L51" s="59"/>
      <c r="M51" s="59"/>
      <c r="N51" s="59"/>
      <c r="P51" s="60"/>
    </row>
    <row r="52" spans="2:17">
      <c r="B52" s="58"/>
      <c r="D52" s="1" t="s">
        <v>45</v>
      </c>
      <c r="E52" s="59">
        <f>E48+E49+E50+E51</f>
        <v>-2000</v>
      </c>
      <c r="F52" s="59">
        <f t="shared" ref="F52:G52" si="14">F48+F49+F50+F51</f>
        <v>-2000</v>
      </c>
      <c r="G52" s="59">
        <f t="shared" si="14"/>
        <v>-2000</v>
      </c>
      <c r="H52" s="59"/>
      <c r="I52" s="59"/>
      <c r="J52" s="59"/>
      <c r="K52" s="59"/>
      <c r="L52" s="59"/>
      <c r="M52" s="59"/>
      <c r="N52" s="59"/>
      <c r="P52" s="60"/>
    </row>
    <row r="53" spans="2:17" ht="18" thickBot="1">
      <c r="B53" s="61"/>
      <c r="C53" s="62"/>
      <c r="D53" s="62"/>
      <c r="E53" s="62"/>
      <c r="F53" s="62"/>
      <c r="G53" s="62"/>
      <c r="H53" s="62"/>
      <c r="I53" s="62"/>
      <c r="J53" s="62"/>
      <c r="K53" s="62"/>
      <c r="L53" s="62"/>
      <c r="M53" s="62"/>
      <c r="N53" s="62"/>
      <c r="O53" s="62"/>
      <c r="P53" s="63"/>
    </row>
  </sheetData>
  <mergeCells count="17">
    <mergeCell ref="G2:I2"/>
    <mergeCell ref="B5:B6"/>
    <mergeCell ref="C5:P5"/>
    <mergeCell ref="Q5:Q6"/>
    <mergeCell ref="R5:R6"/>
    <mergeCell ref="C6:P6"/>
    <mergeCell ref="C10:P12"/>
    <mergeCell ref="B17:C17"/>
    <mergeCell ref="B18:B27"/>
    <mergeCell ref="B32:C32"/>
    <mergeCell ref="B33:B41"/>
    <mergeCell ref="C33:C41"/>
    <mergeCell ref="B42:F42"/>
    <mergeCell ref="C48:D48"/>
    <mergeCell ref="C49:D49"/>
    <mergeCell ref="C50:D50"/>
    <mergeCell ref="C51:D51"/>
  </mergeCells>
  <phoneticPr fontId="2"/>
  <conditionalFormatting sqref="F17:F27">
    <cfRule type="expression" dxfId="1" priority="1">
      <formula>$C$29&lt;=1</formula>
    </cfRule>
  </conditionalFormatting>
  <conditionalFormatting sqref="G17:G27">
    <cfRule type="expression" dxfId="0" priority="2">
      <formula>$C$29&lt;=2</formula>
    </cfRule>
  </conditionalFormatting>
  <conditionalFormatting sqref="H19:I26">
    <cfRule type="expression" priority="3">
      <formula>$H$17=4</formula>
    </cfRule>
  </conditionalFormatting>
  <dataValidations count="2">
    <dataValidation type="whole" allowBlank="1" showInputMessage="1" showErrorMessage="1" sqref="C29" xr:uid="{3AE27C6F-85A4-4673-861B-DBFACF39F06C}">
      <formula1>1</formula1>
      <formula2>99</formula2>
    </dataValidation>
    <dataValidation type="list" allowBlank="1" showInputMessage="1" showErrorMessage="1" sqref="C14" xr:uid="{AABEE58E-3165-4503-B1C6-33E7936AE923}">
      <formula1>"3,4,5"</formula1>
    </dataValidation>
  </dataValidations>
  <pageMargins left="0.70866141732283472" right="0.70866141732283472"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基準への適合状況</vt:lpstr>
      <vt:lpstr>基準への適合状況!Print_Area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 尚人</dc:creator>
  <cp:lastModifiedBy>渡部 尚人</cp:lastModifiedBy>
  <dcterms:created xsi:type="dcterms:W3CDTF">2015-06-05T18:19:34Z</dcterms:created>
  <dcterms:modified xsi:type="dcterms:W3CDTF">2025-04-18T05:55:10Z</dcterms:modified>
</cp:coreProperties>
</file>